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'!$A:$A</definedName>
    <definedName name="_xlnm.Print_Area" localSheetId="1">'2014 год '!$A$1:$AE$56</definedName>
  </definedNames>
  <calcPr fullCalcOnLoad="1" refMode="R1C1"/>
</workbook>
</file>

<file path=xl/sharedStrings.xml><?xml version="1.0" encoding="utf-8"?>
<sst xmlns="http://schemas.openxmlformats.org/spreadsheetml/2006/main" count="105" uniqueCount="54">
  <si>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</si>
  <si>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</si>
  <si>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</si>
  <si>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</si>
  <si>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</si>
  <si>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</si>
  <si>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</si>
  <si>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</si>
  <si>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</si>
  <si>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</si>
  <si>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</si>
  <si>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</si>
  <si>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</si>
  <si>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</si>
  <si>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</si>
  <si>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</si>
  <si>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</si>
  <si>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</si>
  <si>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</si>
  <si>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</si>
  <si>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</si>
  <si>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</si>
  <si>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</si>
  <si>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</si>
  <si>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</si>
  <si>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</si>
  <si>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</si>
  <si>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</si>
  <si>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</si>
  <si>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</si>
  <si>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</si>
  <si>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 xml:space="preserve">Муниципальная программа «Профилактика экстремизма в городе Когалыме на 2014 - 2016 годы»
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</si>
  <si>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</si>
  <si>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</si>
  <si>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</si>
  <si>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др.
</t>
  </si>
  <si>
    <t>Задача 4: Содействие национально-культурному взаимодействию в городе Когалыме</t>
  </si>
  <si>
    <t>4.5.Проведение мероприятий, приуроченных к дню толерантности (концерты, фестивали, конкурсы рисунков, конкурсы плакатов и др.)</t>
  </si>
  <si>
    <t>4.6.Организация на базе школьных библиотек тематических книжных выставок, посвященных национальной литературе</t>
  </si>
  <si>
    <t>4.7.Участие в Кирилло - Мефодиевских чтениях</t>
  </si>
  <si>
    <t xml:space="preserve">«Профилактика экстремизма в городе Когалыме на 2014 - 2016 годы»  </t>
  </si>
  <si>
    <t>2014 год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</si>
  <si>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</si>
  <si>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 xml:space="preserve">Ответственный за составление сетевого графика </t>
  </si>
  <si>
    <t>АДМИНИСТРАЦИЯ ГОРОДА КОГАЛЫМА</t>
  </si>
  <si>
    <t>Участие детей МБЩУ "ДДТ": - во II Всероссийском конкурсе детского и юношеского творчества "Роза ветров в Ханты-Мансийске с 17.-20.04.2014г. - во II Всероссийском театральном конкурсе "Дети играют для детей" в г. Златоусте с 03-06.04.2014. Всего приняли участие 7 детей.</t>
  </si>
  <si>
    <t xml:space="preserve">                                   __________________Н.Г.Павленко</t>
  </si>
  <si>
    <t xml:space="preserve"> конт.тел. 93701</t>
  </si>
  <si>
    <t>Думой города от 23.09.2014г. 72,2тыс руб. возвращены деньи в бюджет города по результатам проведения котировок на право заключить муниципальный конракт на изготовление видеоролика</t>
  </si>
  <si>
    <t>Согласно заключенному контракту от 23.10.2013г срок выполнения работ по 30.06.2014 г. На отчетную дату работы выполнены и оплачены в полном объеме</t>
  </si>
  <si>
    <t>Участие в региональном этапе Кирилло-Мефодиевских чтениях в г. Ханты_Мансийске с 03-06 апреля  2014 г. трех учащихся МАОУ "СОШ №8"</t>
  </si>
  <si>
    <t xml:space="preserve">Задача 6: Совершенствование механизмов обеспечения законности и правопорядка в сфере межнациональных отношений
в городе Когалыме
</t>
  </si>
  <si>
    <t>6.3. Выполнение работ по монтажу интегрированного технического комплекса безопасности города Когалыма</t>
  </si>
  <si>
    <t>на 01.12. 2014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</si>
</sst>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,##0.000_ ;[Red]\-#,##0.000\ "/>
    <numFmt numFmtId="190" formatCode="0.0000"/>
    <numFmt numFmtId="191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7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49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3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4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2">
      <selection activeCell="C18" sqref="C18"/>
    </sheetView>
  </sheetViews>
  <sheetFormatPr defaultColWidth="9.140625" defaultRowHeight="12.7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40"/>
      <c r="B1" s="40"/>
    </row>
    <row r="9" spans="1:8" ht="12.75">
      <c r="A9" s="38" t="s">
        <v>42</v>
      </c>
      <c r="B9" s="39"/>
      <c r="C9" s="39"/>
      <c r="D9" s="39"/>
      <c r="E9" s="39"/>
      <c r="F9" s="39"/>
      <c r="G9" s="39"/>
      <c r="H9" s="39"/>
    </row>
    <row r="10" spans="1:9" ht="51.75" customHeight="1">
      <c r="A10" s="39"/>
      <c r="B10" s="39"/>
      <c r="C10" s="39"/>
      <c r="D10" s="39"/>
      <c r="E10" s="39"/>
      <c r="F10" s="39"/>
      <c r="G10" s="39"/>
      <c r="H10" s="39"/>
      <c r="I10" s="11"/>
    </row>
    <row r="11" spans="1:9" ht="16.5">
      <c r="A11" s="41" t="s">
        <v>44</v>
      </c>
      <c r="B11" s="41"/>
      <c r="C11" s="41"/>
      <c r="D11" s="41"/>
      <c r="E11" s="41"/>
      <c r="F11" s="41"/>
      <c r="G11" s="41"/>
      <c r="H11" s="41"/>
      <c r="I11" s="11"/>
    </row>
    <row r="12" spans="1:8" ht="16.5">
      <c r="A12" s="12"/>
      <c r="B12" s="12"/>
      <c r="C12" s="12"/>
      <c r="D12" s="12"/>
      <c r="E12" s="12"/>
      <c r="F12" s="12"/>
      <c r="G12" s="12"/>
      <c r="H12" s="12"/>
    </row>
    <row r="13" spans="1:9" ht="27" customHeight="1">
      <c r="A13" s="37" t="s">
        <v>26</v>
      </c>
      <c r="B13" s="37"/>
      <c r="C13" s="37"/>
      <c r="D13" s="37"/>
      <c r="E13" s="37"/>
      <c r="F13" s="37"/>
      <c r="G13" s="37"/>
      <c r="H13" s="37"/>
      <c r="I13" s="11"/>
    </row>
    <row r="14" spans="1:9" ht="27" customHeight="1">
      <c r="A14" s="37" t="s">
        <v>27</v>
      </c>
      <c r="B14" s="37"/>
      <c r="C14" s="37"/>
      <c r="D14" s="37"/>
      <c r="E14" s="37"/>
      <c r="F14" s="37"/>
      <c r="G14" s="37"/>
      <c r="H14" s="37"/>
      <c r="I14" s="11"/>
    </row>
    <row r="15" spans="1:9" ht="27" customHeight="1">
      <c r="A15" s="37" t="s">
        <v>40</v>
      </c>
      <c r="B15" s="37"/>
      <c r="C15" s="37"/>
      <c r="D15" s="37"/>
      <c r="E15" s="37"/>
      <c r="F15" s="37"/>
      <c r="G15" s="37"/>
      <c r="H15" s="37"/>
      <c r="I15" s="11"/>
    </row>
    <row r="16" spans="1:8" ht="16.5">
      <c r="A16" s="37" t="s">
        <v>53</v>
      </c>
      <c r="B16" s="37"/>
      <c r="C16" s="37"/>
      <c r="D16" s="37"/>
      <c r="E16" s="37"/>
      <c r="F16" s="37"/>
      <c r="G16" s="37"/>
      <c r="H16" s="37"/>
    </row>
    <row r="46" spans="1:9" ht="16.5">
      <c r="A46" s="37" t="s">
        <v>28</v>
      </c>
      <c r="B46" s="37"/>
      <c r="C46" s="37"/>
      <c r="D46" s="37"/>
      <c r="E46" s="37"/>
      <c r="F46" s="37"/>
      <c r="G46" s="37"/>
      <c r="H46" s="37"/>
      <c r="I46" s="10"/>
    </row>
    <row r="47" spans="1:9" ht="16.5">
      <c r="A47" s="37" t="s">
        <v>41</v>
      </c>
      <c r="B47" s="37"/>
      <c r="C47" s="37"/>
      <c r="D47" s="37"/>
      <c r="E47" s="37"/>
      <c r="F47" s="37"/>
      <c r="G47" s="37"/>
      <c r="H47" s="37"/>
      <c r="I47" s="10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tabSelected="1" zoomScaleSheetLayoutView="100" zoomScalePageLayoutView="0" workbookViewId="0" topLeftCell="A1">
      <pane xSplit="4" ySplit="7" topLeftCell="E4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51" sqref="A51:D51"/>
    </sheetView>
  </sheetViews>
  <sheetFormatPr defaultColWidth="9.140625" defaultRowHeight="12.75"/>
  <cols>
    <col min="1" max="1" width="59.421875" style="2" customWidth="1"/>
    <col min="2" max="2" width="10.421875" style="2" customWidth="1"/>
    <col min="3" max="3" width="10.28125" style="3" customWidth="1"/>
    <col min="4" max="4" width="10.00390625" style="3" customWidth="1"/>
    <col min="5" max="6" width="9.8515625" style="3" customWidth="1"/>
    <col min="7" max="7" width="9.28125" style="1" customWidth="1"/>
    <col min="8" max="8" width="9.8515625" style="1" customWidth="1"/>
    <col min="9" max="9" width="8.421875" style="1" customWidth="1"/>
    <col min="10" max="10" width="9.8515625" style="1" customWidth="1"/>
    <col min="11" max="11" width="11.00390625" style="1" customWidth="1"/>
    <col min="12" max="12" width="9.8515625" style="1" customWidth="1"/>
    <col min="13" max="13" width="10.8515625" style="1" customWidth="1"/>
    <col min="14" max="14" width="9.8515625" style="1" customWidth="1"/>
    <col min="15" max="15" width="9.7109375" style="1" customWidth="1"/>
    <col min="16" max="16" width="9.8515625" style="1" customWidth="1"/>
    <col min="17" max="17" width="10.00390625" style="1" customWidth="1"/>
    <col min="18" max="18" width="9.8515625" style="1" customWidth="1"/>
    <col min="19" max="19" width="10.421875" style="3" customWidth="1"/>
    <col min="20" max="20" width="11.28125" style="3" customWidth="1"/>
    <col min="21" max="22" width="9.8515625" style="3" customWidth="1"/>
    <col min="23" max="23" width="9.57421875" style="3" customWidth="1"/>
    <col min="24" max="24" width="10.28125" style="3" customWidth="1"/>
    <col min="25" max="30" width="9.8515625" style="3" customWidth="1"/>
    <col min="31" max="31" width="35.421875" style="2" customWidth="1"/>
    <col min="32" max="16384" width="9.140625" style="1" customWidth="1"/>
  </cols>
  <sheetData>
    <row r="1" spans="1:31" s="5" customFormat="1" ht="18.75" customHeight="1">
      <c r="A1" s="42" t="s">
        <v>5</v>
      </c>
      <c r="B1" s="53" t="s">
        <v>21</v>
      </c>
      <c r="C1" s="53" t="s">
        <v>18</v>
      </c>
      <c r="D1" s="53" t="s">
        <v>19</v>
      </c>
      <c r="E1" s="43" t="s">
        <v>14</v>
      </c>
      <c r="F1" s="43"/>
      <c r="G1" s="43" t="s">
        <v>0</v>
      </c>
      <c r="H1" s="43"/>
      <c r="I1" s="43" t="s">
        <v>1</v>
      </c>
      <c r="J1" s="43"/>
      <c r="K1" s="43" t="s">
        <v>2</v>
      </c>
      <c r="L1" s="43"/>
      <c r="M1" s="43" t="s">
        <v>3</v>
      </c>
      <c r="N1" s="43"/>
      <c r="O1" s="43" t="s">
        <v>4</v>
      </c>
      <c r="P1" s="43"/>
      <c r="Q1" s="43" t="s">
        <v>6</v>
      </c>
      <c r="R1" s="43"/>
      <c r="S1" s="43" t="s">
        <v>7</v>
      </c>
      <c r="T1" s="43"/>
      <c r="U1" s="43" t="s">
        <v>8</v>
      </c>
      <c r="V1" s="43"/>
      <c r="W1" s="43" t="s">
        <v>9</v>
      </c>
      <c r="X1" s="43"/>
      <c r="Y1" s="43" t="s">
        <v>10</v>
      </c>
      <c r="Z1" s="43"/>
      <c r="AA1" s="43" t="s">
        <v>11</v>
      </c>
      <c r="AB1" s="43"/>
      <c r="AC1" s="43" t="s">
        <v>12</v>
      </c>
      <c r="AD1" s="43"/>
      <c r="AE1" s="42" t="s">
        <v>20</v>
      </c>
    </row>
    <row r="2" spans="1:31" s="5" customFormat="1" ht="60" customHeight="1">
      <c r="A2" s="42"/>
      <c r="B2" s="54"/>
      <c r="C2" s="54"/>
      <c r="D2" s="54"/>
      <c r="E2" s="13" t="s">
        <v>16</v>
      </c>
      <c r="F2" s="13" t="s">
        <v>15</v>
      </c>
      <c r="G2" s="14" t="s">
        <v>13</v>
      </c>
      <c r="H2" s="14" t="s">
        <v>17</v>
      </c>
      <c r="I2" s="14" t="s">
        <v>13</v>
      </c>
      <c r="J2" s="14" t="s">
        <v>17</v>
      </c>
      <c r="K2" s="14" t="s">
        <v>13</v>
      </c>
      <c r="L2" s="14" t="s">
        <v>17</v>
      </c>
      <c r="M2" s="14" t="s">
        <v>13</v>
      </c>
      <c r="N2" s="14" t="s">
        <v>17</v>
      </c>
      <c r="O2" s="14" t="s">
        <v>13</v>
      </c>
      <c r="P2" s="14" t="s">
        <v>17</v>
      </c>
      <c r="Q2" s="14" t="s">
        <v>13</v>
      </c>
      <c r="R2" s="14" t="s">
        <v>17</v>
      </c>
      <c r="S2" s="14" t="s">
        <v>13</v>
      </c>
      <c r="T2" s="14" t="s">
        <v>17</v>
      </c>
      <c r="U2" s="14" t="s">
        <v>13</v>
      </c>
      <c r="V2" s="14" t="s">
        <v>17</v>
      </c>
      <c r="W2" s="14" t="s">
        <v>13</v>
      </c>
      <c r="X2" s="14" t="s">
        <v>17</v>
      </c>
      <c r="Y2" s="14" t="s">
        <v>13</v>
      </c>
      <c r="Z2" s="14" t="s">
        <v>17</v>
      </c>
      <c r="AA2" s="14" t="s">
        <v>13</v>
      </c>
      <c r="AB2" s="14" t="s">
        <v>17</v>
      </c>
      <c r="AC2" s="14" t="s">
        <v>13</v>
      </c>
      <c r="AD2" s="14" t="s">
        <v>17</v>
      </c>
      <c r="AE2" s="42"/>
    </row>
    <row r="3" spans="1:31" s="7" customFormat="1" ht="21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6">
        <v>26</v>
      </c>
      <c r="AA3" s="6">
        <v>27</v>
      </c>
      <c r="AB3" s="6">
        <v>28</v>
      </c>
      <c r="AC3" s="6">
        <v>29</v>
      </c>
      <c r="AD3" s="6">
        <v>30</v>
      </c>
      <c r="AE3" s="6">
        <v>31</v>
      </c>
    </row>
    <row r="4" spans="1:31" s="15" customFormat="1" ht="19.5" customHeight="1">
      <c r="A4" s="47" t="s">
        <v>31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9"/>
    </row>
    <row r="5" spans="1:31" s="19" customFormat="1" ht="37.5" customHeight="1">
      <c r="A5" s="1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7"/>
    </row>
    <row r="6" spans="1:31" s="19" customFormat="1" ht="50.25" customHeight="1">
      <c r="A6" s="20" t="s">
        <v>33</v>
      </c>
      <c r="B6" s="17"/>
      <c r="C6" s="18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55" t="s">
        <v>45</v>
      </c>
    </row>
    <row r="7" spans="1:31" s="19" customFormat="1" ht="43.5" customHeight="1">
      <c r="A7" s="22" t="s">
        <v>29</v>
      </c>
      <c r="B7" s="23">
        <f>B8+B9+B10+B11</f>
        <v>50</v>
      </c>
      <c r="C7" s="24">
        <f>C8+C9+C10+C11</f>
        <v>50</v>
      </c>
      <c r="D7" s="24">
        <f>D8+D9+D10+D11</f>
        <v>50</v>
      </c>
      <c r="E7" s="24">
        <f>(D7*100)/B7</f>
        <v>100</v>
      </c>
      <c r="F7" s="24">
        <f>(D7*100)/C7</f>
        <v>100</v>
      </c>
      <c r="G7" s="24">
        <f aca="true" t="shared" si="0" ref="G7:M7">G8+G9+G10+G11</f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3">
        <f t="shared" si="0"/>
        <v>50</v>
      </c>
      <c r="N7" s="24">
        <v>50</v>
      </c>
      <c r="O7" s="24">
        <f aca="true" t="shared" si="1" ref="O7:AD7">O8+O9+O10+O11</f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 t="shared" si="1"/>
        <v>0</v>
      </c>
      <c r="T7" s="24">
        <f t="shared" si="1"/>
        <v>0</v>
      </c>
      <c r="U7" s="24">
        <f t="shared" si="1"/>
        <v>0</v>
      </c>
      <c r="V7" s="24">
        <f t="shared" si="1"/>
        <v>0</v>
      </c>
      <c r="W7" s="24">
        <f t="shared" si="1"/>
        <v>0</v>
      </c>
      <c r="X7" s="24">
        <f t="shared" si="1"/>
        <v>0</v>
      </c>
      <c r="Y7" s="24">
        <f t="shared" si="1"/>
        <v>0</v>
      </c>
      <c r="Z7" s="24">
        <f t="shared" si="1"/>
        <v>0</v>
      </c>
      <c r="AA7" s="24">
        <f t="shared" si="1"/>
        <v>0</v>
      </c>
      <c r="AB7" s="24">
        <f t="shared" si="1"/>
        <v>0</v>
      </c>
      <c r="AC7" s="24">
        <f t="shared" si="1"/>
        <v>0</v>
      </c>
      <c r="AD7" s="24">
        <f t="shared" si="1"/>
        <v>0</v>
      </c>
      <c r="AE7" s="58"/>
    </row>
    <row r="8" spans="1:31" s="19" customFormat="1" ht="16.5" customHeight="1">
      <c r="A8" s="26" t="s">
        <v>22</v>
      </c>
      <c r="B8" s="27">
        <f>G8+I8+K8+M8+O8+Q8+S8+U8+W8+Y8+AA8+AC8</f>
        <v>0</v>
      </c>
      <c r="C8" s="24">
        <f>G8+I8+K8+M8+O8+Q8+S8+U8+W87</f>
        <v>0</v>
      </c>
      <c r="D8" s="24">
        <f>H8+J8+L8+N8+P8+R8+T8+V8+X8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7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58"/>
    </row>
    <row r="9" spans="1:31" s="19" customFormat="1" ht="18" customHeight="1">
      <c r="A9" s="26" t="s">
        <v>23</v>
      </c>
      <c r="B9" s="27">
        <f>G9+I9+K9+M9+O9+Q9+S9+U9+W9+Y9+AA9+AC9</f>
        <v>50</v>
      </c>
      <c r="C9" s="24">
        <f>G9+I9+K9+M9+O9+Q9+S9+U9+W88</f>
        <v>50</v>
      </c>
      <c r="D9" s="24">
        <f>H9+J9+L9+N9+P9+R9</f>
        <v>50</v>
      </c>
      <c r="E9" s="24">
        <f>(D9*100)/B9</f>
        <v>100</v>
      </c>
      <c r="F9" s="24">
        <f>(D9*100)/C9</f>
        <v>100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3">
        <v>50</v>
      </c>
      <c r="N9" s="24">
        <v>50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58"/>
    </row>
    <row r="10" spans="1:31" s="19" customFormat="1" ht="18.75" customHeight="1">
      <c r="A10" s="26" t="s">
        <v>24</v>
      </c>
      <c r="B10" s="27">
        <f>G10+I10+K10+M10+O10+Q10+S10+U10+W10+Y10+AA10+AC10</f>
        <v>0</v>
      </c>
      <c r="C10" s="24">
        <f>G10+I10+K10+M10+O10+Q10+S10+U10+W89</f>
        <v>0</v>
      </c>
      <c r="D10" s="24">
        <f>H10+J10+L10+N10+P10+R10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7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58"/>
    </row>
    <row r="11" spans="1:31" s="19" customFormat="1" ht="18.75" customHeight="1">
      <c r="A11" s="26" t="s">
        <v>25</v>
      </c>
      <c r="B11" s="27">
        <f>G11+I11+K11+M11+O11+Q11+S11+U11+W11+Y11+AA11+AC11</f>
        <v>0</v>
      </c>
      <c r="C11" s="24">
        <f>G11+I11+K11+M11+O11+Q11+S11+U11+W90</f>
        <v>0</v>
      </c>
      <c r="D11" s="24">
        <f>H11+J11+L11+N11+P11+R11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7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59"/>
    </row>
    <row r="12" spans="1:31" s="19" customFormat="1" ht="34.5" customHeight="1">
      <c r="A12" s="28" t="s">
        <v>34</v>
      </c>
      <c r="B12" s="29"/>
      <c r="C12" s="30"/>
      <c r="D12" s="30"/>
      <c r="E12" s="24"/>
      <c r="F12" s="2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/>
    </row>
    <row r="13" spans="1:31" s="19" customFormat="1" ht="184.5" customHeight="1">
      <c r="A13" s="31" t="s">
        <v>35</v>
      </c>
      <c r="B13" s="29"/>
      <c r="C13" s="30"/>
      <c r="D13" s="30"/>
      <c r="E13" s="24"/>
      <c r="F13" s="2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2"/>
    </row>
    <row r="14" spans="1:31" s="19" customFormat="1" ht="18" customHeight="1">
      <c r="A14" s="22" t="s">
        <v>29</v>
      </c>
      <c r="B14" s="23">
        <f>B15+B16+B17+B18</f>
        <v>127.8</v>
      </c>
      <c r="C14" s="27">
        <f>C15+C16+C17+C18</f>
        <v>127.8</v>
      </c>
      <c r="D14" s="24">
        <f>D15+D16+D17+D18</f>
        <v>127.8</v>
      </c>
      <c r="E14" s="24">
        <f>(D14*100)/B14</f>
        <v>100</v>
      </c>
      <c r="F14" s="24">
        <f>(D14*100)/C14</f>
        <v>100</v>
      </c>
      <c r="G14" s="24">
        <f>G15+G16+G17+G18</f>
        <v>0</v>
      </c>
      <c r="H14" s="24">
        <f aca="true" t="shared" si="2" ref="H14:N14">H15+H16+H17+H18</f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127.8</v>
      </c>
      <c r="N14" s="24">
        <f t="shared" si="2"/>
        <v>0</v>
      </c>
      <c r="O14" s="24">
        <f aca="true" t="shared" si="3" ref="O14:Z14">O15+O16+O17+O18</f>
        <v>0</v>
      </c>
      <c r="P14" s="24">
        <f t="shared" si="3"/>
        <v>0</v>
      </c>
      <c r="Q14" s="24">
        <f t="shared" si="3"/>
        <v>0</v>
      </c>
      <c r="R14" s="24">
        <f t="shared" si="3"/>
        <v>127.8</v>
      </c>
      <c r="S14" s="24">
        <f t="shared" si="3"/>
        <v>0</v>
      </c>
      <c r="T14" s="24">
        <f t="shared" si="3"/>
        <v>0</v>
      </c>
      <c r="U14" s="24">
        <f t="shared" si="3"/>
        <v>0</v>
      </c>
      <c r="V14" s="24">
        <f t="shared" si="3"/>
        <v>0</v>
      </c>
      <c r="W14" s="24">
        <f>W15+W16+W17+W18</f>
        <v>0</v>
      </c>
      <c r="X14" s="24">
        <f t="shared" si="3"/>
        <v>0</v>
      </c>
      <c r="Y14" s="24">
        <f t="shared" si="3"/>
        <v>0</v>
      </c>
      <c r="Z14" s="24">
        <f t="shared" si="3"/>
        <v>0</v>
      </c>
      <c r="AA14" s="24">
        <v>0</v>
      </c>
      <c r="AB14" s="24">
        <f>AB15+AB16+AB17+AB18</f>
        <v>0</v>
      </c>
      <c r="AC14" s="24">
        <f>AC15+AC16+AC17+AC18</f>
        <v>0</v>
      </c>
      <c r="AD14" s="24">
        <f>AD15+AD16+AD17+AD18</f>
        <v>0</v>
      </c>
      <c r="AE14" s="60" t="s">
        <v>48</v>
      </c>
    </row>
    <row r="15" spans="1:31" s="19" customFormat="1" ht="18" customHeight="1">
      <c r="A15" s="26" t="s">
        <v>22</v>
      </c>
      <c r="B15" s="27">
        <f>G15+I15+K15+M15+O15+Q15+S15+U15+W15+Y15+AA15+AC15</f>
        <v>0</v>
      </c>
      <c r="C15" s="24">
        <f>G15+I15+K15+M15+O15+Q15+S15+U15+W94</f>
        <v>0</v>
      </c>
      <c r="D15" s="24">
        <f>H15+J15+L15+N15+P15+R15+T15+V15+X15</f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61"/>
    </row>
    <row r="16" spans="1:31" s="19" customFormat="1" ht="18" customHeight="1">
      <c r="A16" s="26" t="s">
        <v>23</v>
      </c>
      <c r="B16" s="27">
        <f>G16+I16+K16+M16+O16+Q16+S16+U16+W16+Y16+AA16+AC16</f>
        <v>127.8</v>
      </c>
      <c r="C16" s="24">
        <f>G16+I16+K16+M16+O16+Q16+S16+U16+W95+W16</f>
        <v>127.8</v>
      </c>
      <c r="D16" s="24">
        <f>P16+H16+J16+L16+N16+R16+T16+V16+X16</f>
        <v>127.8</v>
      </c>
      <c r="E16" s="24">
        <f>(D16*100)/B16</f>
        <v>100</v>
      </c>
      <c r="F16" s="24">
        <f>(D16*100)/C16</f>
        <v>100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127.8</v>
      </c>
      <c r="N16" s="24">
        <v>0</v>
      </c>
      <c r="O16" s="24">
        <v>0</v>
      </c>
      <c r="P16" s="24">
        <v>0</v>
      </c>
      <c r="Q16" s="24">
        <v>0</v>
      </c>
      <c r="R16" s="36">
        <v>127.8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61"/>
    </row>
    <row r="17" spans="1:31" s="19" customFormat="1" ht="18" customHeight="1">
      <c r="A17" s="26" t="s">
        <v>24</v>
      </c>
      <c r="B17" s="27">
        <f>G17+I17+K17+M17+O17+Q17+S17+U17+W17+Y17+AA17+AC17</f>
        <v>0</v>
      </c>
      <c r="C17" s="24">
        <f>G17+I17+K17+M17+O17+Q17+S17+U17+W96</f>
        <v>0</v>
      </c>
      <c r="D17" s="24">
        <f>H17+J17+L17+N17+P17+R17</f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61"/>
    </row>
    <row r="18" spans="1:31" s="19" customFormat="1" ht="18" customHeight="1">
      <c r="A18" s="26" t="s">
        <v>25</v>
      </c>
      <c r="B18" s="27">
        <f>G18+I18+K18+M18+O18+Q18+S18+U18+W18+Y18+AA18+AC18</f>
        <v>0</v>
      </c>
      <c r="C18" s="24">
        <f>G18+I18+K18+M18+O18+Q18+S18+U18+W97</f>
        <v>0</v>
      </c>
      <c r="D18" s="24">
        <f>H18+J18+L18+N18+P18+R18</f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62"/>
    </row>
    <row r="19" spans="1:31" s="34" customFormat="1" ht="36.75" customHeight="1">
      <c r="A19" s="33" t="s">
        <v>36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7"/>
    </row>
    <row r="20" spans="1:31" s="34" customFormat="1" ht="57" customHeight="1">
      <c r="A20" s="35" t="s">
        <v>37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0"/>
      <c r="Q20" s="30"/>
      <c r="R20" s="30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7"/>
    </row>
    <row r="21" spans="1:31" s="34" customFormat="1" ht="18" customHeight="1">
      <c r="A21" s="22" t="s">
        <v>29</v>
      </c>
      <c r="B21" s="23">
        <f>B22+B23+B24+B25</f>
        <v>30</v>
      </c>
      <c r="C21" s="24">
        <f>C22+C23+C24+C25</f>
        <v>30</v>
      </c>
      <c r="D21" s="24">
        <f>D22+D23+D24+D25</f>
        <v>30</v>
      </c>
      <c r="E21" s="24">
        <f>(D21*100)/B21</f>
        <v>100</v>
      </c>
      <c r="F21" s="24">
        <v>0</v>
      </c>
      <c r="G21" s="24">
        <f>G22+G23+G24+G25</f>
        <v>0</v>
      </c>
      <c r="H21" s="24">
        <f aca="true" t="shared" si="4" ref="H21:O21">H22+H23+H24+H25</f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4">
        <f t="shared" si="4"/>
        <v>0</v>
      </c>
      <c r="O21" s="24">
        <f t="shared" si="4"/>
        <v>0</v>
      </c>
      <c r="P21" s="24">
        <f aca="true" t="shared" si="5" ref="P21:AD21">P22+P23+P24+P25</f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24">
        <f t="shared" si="5"/>
        <v>0</v>
      </c>
      <c r="Z21" s="24">
        <f t="shared" si="5"/>
        <v>0</v>
      </c>
      <c r="AA21" s="24">
        <f t="shared" si="5"/>
        <v>30</v>
      </c>
      <c r="AB21" s="24">
        <f t="shared" si="5"/>
        <v>30</v>
      </c>
      <c r="AC21" s="24">
        <f t="shared" si="5"/>
        <v>0</v>
      </c>
      <c r="AD21" s="24">
        <f t="shared" si="5"/>
        <v>0</v>
      </c>
      <c r="AE21" s="17"/>
    </row>
    <row r="22" spans="1:31" s="34" customFormat="1" ht="18" customHeight="1">
      <c r="A22" s="26" t="s">
        <v>22</v>
      </c>
      <c r="B22" s="27">
        <f>G22+I22+K22+M22+O22+Q22+S22+U22+W22+Y22+AA22+AC22</f>
        <v>0</v>
      </c>
      <c r="C22" s="24">
        <f>G22+I22+K22+M22+O22+Q22+S22+U22+W101</f>
        <v>0</v>
      </c>
      <c r="D22" s="24">
        <f>H22+J22+L22+N22+P22+R22+T22+V22+X22</f>
        <v>0</v>
      </c>
      <c r="E22" s="25">
        <v>0</v>
      </c>
      <c r="F22" s="25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17"/>
    </row>
    <row r="23" spans="1:31" s="34" customFormat="1" ht="18" customHeight="1">
      <c r="A23" s="26" t="s">
        <v>23</v>
      </c>
      <c r="B23" s="27">
        <f>G23+I23+K23+M23+O23+Q23+S23+U23+W23+Y23+AA23+AC23</f>
        <v>30</v>
      </c>
      <c r="C23" s="24">
        <f>G23+I23+K23+M23+O23+Q23+S23+U23+W102+W23+AA23</f>
        <v>30</v>
      </c>
      <c r="D23" s="24">
        <f>P23+H23+J23+L23+N23+R23+T23+V23+X23+AB23</f>
        <v>30</v>
      </c>
      <c r="E23" s="24">
        <f>(D23*100)/B23</f>
        <v>100</v>
      </c>
      <c r="F23" s="24">
        <f>(D23*100)/C23</f>
        <v>100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30</v>
      </c>
      <c r="AB23" s="24">
        <v>30</v>
      </c>
      <c r="AC23" s="24">
        <v>0</v>
      </c>
      <c r="AD23" s="24">
        <v>0</v>
      </c>
      <c r="AE23" s="17"/>
    </row>
    <row r="24" spans="1:31" s="34" customFormat="1" ht="18" customHeight="1">
      <c r="A24" s="26" t="s">
        <v>24</v>
      </c>
      <c r="B24" s="27">
        <f>G24+I24+K24+M24+O24+Q24+S24+U24+W24+Y24+AA24+AC24</f>
        <v>0</v>
      </c>
      <c r="C24" s="24">
        <f>G24+I24+K24+M24+O24+Q24+S24+U24+W103+W24+AA24</f>
        <v>0</v>
      </c>
      <c r="D24" s="24">
        <f>H24+J24+L24+N24+P24+R24+T24+V24+X24</f>
        <v>0</v>
      </c>
      <c r="E24" s="25">
        <v>0</v>
      </c>
      <c r="F24" s="25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17"/>
    </row>
    <row r="25" spans="1:31" s="34" customFormat="1" ht="18" customHeight="1">
      <c r="A25" s="26" t="s">
        <v>25</v>
      </c>
      <c r="B25" s="27">
        <f>G25+I25+K25+M25+O25+Q25+S25+U25+W25+Y25+AA25+AC25</f>
        <v>0</v>
      </c>
      <c r="C25" s="24">
        <f>G25+I25+K25+M25+O25+Q25+S25+U25+W104+W25+AA25</f>
        <v>0</v>
      </c>
      <c r="D25" s="24">
        <f>H25+J25+L25+N25+P25+R25+T25+V25+X25</f>
        <v>0</v>
      </c>
      <c r="E25" s="25">
        <v>0</v>
      </c>
      <c r="F25" s="25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17"/>
    </row>
    <row r="26" spans="1:31" s="34" customFormat="1" ht="53.25" customHeight="1">
      <c r="A26" s="35" t="s">
        <v>38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17"/>
    </row>
    <row r="27" spans="1:31" s="34" customFormat="1" ht="18" customHeight="1">
      <c r="A27" s="22" t="s">
        <v>29</v>
      </c>
      <c r="B27" s="23">
        <f>B28+B29+B30+B31</f>
        <v>32</v>
      </c>
      <c r="C27" s="23">
        <f>C28+C29+C30+C31</f>
        <v>32</v>
      </c>
      <c r="D27" s="23">
        <f>D28+D29+D30+D31</f>
        <v>32</v>
      </c>
      <c r="E27" s="24">
        <f>(D27*100)/B27</f>
        <v>100</v>
      </c>
      <c r="F27" s="24">
        <v>0</v>
      </c>
      <c r="G27" s="23">
        <f>G28+G29+G30+G31</f>
        <v>0</v>
      </c>
      <c r="H27" s="23">
        <f aca="true" t="shared" si="6" ref="H27:O27">H28+H29+H30+H31</f>
        <v>0</v>
      </c>
      <c r="I27" s="23">
        <f t="shared" si="6"/>
        <v>0</v>
      </c>
      <c r="J27" s="23">
        <f t="shared" si="6"/>
        <v>0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3">
        <f t="shared" si="6"/>
        <v>0</v>
      </c>
      <c r="O27" s="23">
        <f t="shared" si="6"/>
        <v>0</v>
      </c>
      <c r="P27" s="23">
        <f aca="true" t="shared" si="7" ref="P27:AD27">P28+P29+P30+P31</f>
        <v>0</v>
      </c>
      <c r="Q27" s="23">
        <f t="shared" si="7"/>
        <v>0</v>
      </c>
      <c r="R27" s="23">
        <f t="shared" si="7"/>
        <v>0</v>
      </c>
      <c r="S27" s="23">
        <f t="shared" si="7"/>
        <v>0</v>
      </c>
      <c r="T27" s="23">
        <f t="shared" si="7"/>
        <v>0</v>
      </c>
      <c r="U27" s="23">
        <f t="shared" si="7"/>
        <v>0</v>
      </c>
      <c r="V27" s="23">
        <f t="shared" si="7"/>
        <v>0</v>
      </c>
      <c r="W27" s="23">
        <f t="shared" si="7"/>
        <v>0</v>
      </c>
      <c r="X27" s="23">
        <f t="shared" si="7"/>
        <v>0</v>
      </c>
      <c r="Y27" s="23">
        <f t="shared" si="7"/>
        <v>0</v>
      </c>
      <c r="Z27" s="23">
        <f t="shared" si="7"/>
        <v>0</v>
      </c>
      <c r="AA27" s="24">
        <f t="shared" si="7"/>
        <v>32</v>
      </c>
      <c r="AB27" s="24">
        <f t="shared" si="7"/>
        <v>32</v>
      </c>
      <c r="AC27" s="24">
        <f t="shared" si="7"/>
        <v>0</v>
      </c>
      <c r="AD27" s="24">
        <f t="shared" si="7"/>
        <v>0</v>
      </c>
      <c r="AE27" s="17"/>
    </row>
    <row r="28" spans="1:31" s="34" customFormat="1" ht="18" customHeight="1">
      <c r="A28" s="26" t="s">
        <v>22</v>
      </c>
      <c r="B28" s="27">
        <f>G28+I28+K28+M28+O28+Q28+S28+U28+W28+Y28+AA28+AC28</f>
        <v>0</v>
      </c>
      <c r="C28" s="24">
        <f>G28+I28+K28+M28+O28+Q28+S28+U28+W107</f>
        <v>0</v>
      </c>
      <c r="D28" s="24">
        <f>H28+J28+L28+N28+P28+R28+T28+V28+X28</f>
        <v>0</v>
      </c>
      <c r="E28" s="25">
        <v>0</v>
      </c>
      <c r="F28" s="25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4">
        <v>0</v>
      </c>
      <c r="AB28" s="24">
        <v>0</v>
      </c>
      <c r="AC28" s="24">
        <v>0</v>
      </c>
      <c r="AD28" s="24">
        <v>0</v>
      </c>
      <c r="AE28" s="17"/>
    </row>
    <row r="29" spans="1:31" s="34" customFormat="1" ht="18" customHeight="1">
      <c r="A29" s="26" t="s">
        <v>23</v>
      </c>
      <c r="B29" s="27">
        <f>G29+I29+K29+M29+O29+Q29+S29+U29+W29+Y29+AA29+AC29</f>
        <v>32</v>
      </c>
      <c r="C29" s="24">
        <f>G29+I29+K29+M29+O29+Q29+S29+U29+W108+W29+AA29</f>
        <v>32</v>
      </c>
      <c r="D29" s="24">
        <f>P29+H29+J29+L29+N29+R29+T29+V29+X29+AB29</f>
        <v>32</v>
      </c>
      <c r="E29" s="24">
        <f>(D29*100)/B29</f>
        <v>100</v>
      </c>
      <c r="F29" s="24">
        <f>(D29*100)/C29</f>
        <v>100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4">
        <v>32</v>
      </c>
      <c r="AB29" s="24">
        <v>32</v>
      </c>
      <c r="AC29" s="24">
        <v>0</v>
      </c>
      <c r="AD29" s="24">
        <v>0</v>
      </c>
      <c r="AE29" s="17"/>
    </row>
    <row r="30" spans="1:31" s="34" customFormat="1" ht="18" customHeight="1">
      <c r="A30" s="26" t="s">
        <v>24</v>
      </c>
      <c r="B30" s="27">
        <f>G30+I30+K30+M30+O30+Q30+S30+U30+W30+Y30+AA30+AC30</f>
        <v>0</v>
      </c>
      <c r="C30" s="24">
        <f>G30+I30+K30+M30+O30+Q30+S30+U30+W109</f>
        <v>0</v>
      </c>
      <c r="D30" s="24">
        <f>H30+J30+L30+N30+P30+R30</f>
        <v>0</v>
      </c>
      <c r="E30" s="25">
        <v>0</v>
      </c>
      <c r="F30" s="25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4">
        <v>0</v>
      </c>
      <c r="AB30" s="24">
        <v>0</v>
      </c>
      <c r="AC30" s="24">
        <v>0</v>
      </c>
      <c r="AD30" s="24">
        <v>0</v>
      </c>
      <c r="AE30" s="17"/>
    </row>
    <row r="31" spans="1:31" s="34" customFormat="1" ht="18" customHeight="1">
      <c r="A31" s="26" t="s">
        <v>25</v>
      </c>
      <c r="B31" s="27">
        <f>G31+I31+K31+M31+O31+Q31+S31+U31+W31+Y31+AA31+AC31</f>
        <v>0</v>
      </c>
      <c r="C31" s="24">
        <f>G31+I31+K31+M31+O31+Q31+S31+U31+W110</f>
        <v>0</v>
      </c>
      <c r="D31" s="24">
        <f>H31+J31+L31+N31+P31+R31</f>
        <v>0</v>
      </c>
      <c r="E31" s="25">
        <v>0</v>
      </c>
      <c r="F31" s="25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4">
        <v>0</v>
      </c>
      <c r="AB31" s="24">
        <v>0</v>
      </c>
      <c r="AC31" s="24">
        <v>0</v>
      </c>
      <c r="AD31" s="24">
        <v>0</v>
      </c>
      <c r="AE31" s="17"/>
    </row>
    <row r="32" spans="1:31" s="34" customFormat="1" ht="18" customHeight="1">
      <c r="A32" s="35" t="s">
        <v>39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55" t="s">
        <v>50</v>
      </c>
    </row>
    <row r="33" spans="1:31" s="34" customFormat="1" ht="18" customHeight="1">
      <c r="A33" s="16" t="s">
        <v>29</v>
      </c>
      <c r="B33" s="23">
        <f>B34+B35+B36+B37</f>
        <v>20</v>
      </c>
      <c r="C33" s="23">
        <f>C34+C35+C36+C37</f>
        <v>20</v>
      </c>
      <c r="D33" s="23">
        <f>D34+D35+D36+D37</f>
        <v>20</v>
      </c>
      <c r="E33" s="24">
        <f>(D33*100)/B33</f>
        <v>100</v>
      </c>
      <c r="F33" s="24">
        <f>(D33*100)/C33</f>
        <v>100</v>
      </c>
      <c r="G33" s="23">
        <f>G34+G35+G36+G37</f>
        <v>0</v>
      </c>
      <c r="H33" s="23">
        <f aca="true" t="shared" si="8" ref="H33:N33">H34+H35+H36+H37</f>
        <v>0</v>
      </c>
      <c r="I33" s="23">
        <f t="shared" si="8"/>
        <v>0</v>
      </c>
      <c r="J33" s="23">
        <f t="shared" si="8"/>
        <v>0</v>
      </c>
      <c r="K33" s="23">
        <f t="shared" si="8"/>
        <v>0</v>
      </c>
      <c r="L33" s="23">
        <f t="shared" si="8"/>
        <v>0</v>
      </c>
      <c r="M33" s="23">
        <f t="shared" si="8"/>
        <v>0</v>
      </c>
      <c r="N33" s="23">
        <f t="shared" si="8"/>
        <v>0</v>
      </c>
      <c r="O33" s="24">
        <f>O34+O35+O36+O37</f>
        <v>20</v>
      </c>
      <c r="P33" s="24">
        <f>P34+P35+P36+P37</f>
        <v>20</v>
      </c>
      <c r="Q33" s="24">
        <f>Q34+Q35+Q36+Q37</f>
        <v>0</v>
      </c>
      <c r="R33" s="24">
        <f aca="true" t="shared" si="9" ref="R33:AD33">R34+R35+R36+R37</f>
        <v>0</v>
      </c>
      <c r="S33" s="24">
        <f t="shared" si="9"/>
        <v>0</v>
      </c>
      <c r="T33" s="24">
        <f t="shared" si="9"/>
        <v>0</v>
      </c>
      <c r="U33" s="24">
        <f t="shared" si="9"/>
        <v>0</v>
      </c>
      <c r="V33" s="24">
        <f t="shared" si="9"/>
        <v>0</v>
      </c>
      <c r="W33" s="24">
        <f t="shared" si="9"/>
        <v>0</v>
      </c>
      <c r="X33" s="24">
        <f t="shared" si="9"/>
        <v>0</v>
      </c>
      <c r="Y33" s="24">
        <f t="shared" si="9"/>
        <v>0</v>
      </c>
      <c r="Z33" s="24">
        <f t="shared" si="9"/>
        <v>0</v>
      </c>
      <c r="AA33" s="24">
        <f t="shared" si="9"/>
        <v>0</v>
      </c>
      <c r="AB33" s="24">
        <f t="shared" si="9"/>
        <v>0</v>
      </c>
      <c r="AC33" s="24">
        <f t="shared" si="9"/>
        <v>0</v>
      </c>
      <c r="AD33" s="24">
        <f t="shared" si="9"/>
        <v>0</v>
      </c>
      <c r="AE33" s="56"/>
    </row>
    <row r="34" spans="1:31" s="34" customFormat="1" ht="18" customHeight="1">
      <c r="A34" s="35" t="s">
        <v>22</v>
      </c>
      <c r="B34" s="27">
        <f>G34+I34+K34+M34+O34+Q34+S34+U34+W34+Y34+AA34+AC34</f>
        <v>0</v>
      </c>
      <c r="C34" s="24">
        <f>G34+I34+K34+M34+O34+Q34+S34+U34+W113</f>
        <v>0</v>
      </c>
      <c r="D34" s="24">
        <f>H34+J34+L34+N34+P34+R34+T34+V34+X34</f>
        <v>0</v>
      </c>
      <c r="E34" s="25">
        <v>0</v>
      </c>
      <c r="F34" s="25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56"/>
    </row>
    <row r="35" spans="1:31" s="34" customFormat="1" ht="18" customHeight="1">
      <c r="A35" s="35" t="s">
        <v>23</v>
      </c>
      <c r="B35" s="27">
        <f>G35+I35+K35+M35+O35+Q35+S35+U35+W35+Y35+AA35+AC35</f>
        <v>20</v>
      </c>
      <c r="C35" s="24">
        <f>G35+I35+K35+M35+O35+Q35+S35+U35+W114</f>
        <v>20</v>
      </c>
      <c r="D35" s="24">
        <f>H35+J35+L35+N35+P35+R35</f>
        <v>20</v>
      </c>
      <c r="E35" s="24">
        <f>(D35*100)/B35</f>
        <v>100</v>
      </c>
      <c r="F35" s="24">
        <f>(D35*100)/C35</f>
        <v>100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20</v>
      </c>
      <c r="P35" s="24">
        <v>20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56"/>
    </row>
    <row r="36" spans="1:31" s="34" customFormat="1" ht="18" customHeight="1">
      <c r="A36" s="35" t="s">
        <v>24</v>
      </c>
      <c r="B36" s="27">
        <f>G36+I36+K36+M36+O36+Q36+S36+U36+W36+Y36+AA36+AC36</f>
        <v>0</v>
      </c>
      <c r="C36" s="24">
        <f>G36+I36+K36+M36+O36+Q36+S36+U36+W115</f>
        <v>0</v>
      </c>
      <c r="D36" s="24">
        <f>H36+J36+L36+N36+P36+R36</f>
        <v>0</v>
      </c>
      <c r="E36" s="25">
        <v>0</v>
      </c>
      <c r="F36" s="25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56"/>
    </row>
    <row r="37" spans="1:31" s="34" customFormat="1" ht="18" customHeight="1">
      <c r="A37" s="35" t="s">
        <v>25</v>
      </c>
      <c r="B37" s="27">
        <f>G37+I37+K37+M37+O37+Q37+S37+U37+W37+Y37+AA37+AC37</f>
        <v>0</v>
      </c>
      <c r="C37" s="24">
        <f>G37+I37+K37+M37+O37+Q37+S37+U37+W116</f>
        <v>0</v>
      </c>
      <c r="D37" s="24">
        <f>H37+J37+L37+N37+P37+R37</f>
        <v>0</v>
      </c>
      <c r="E37" s="25">
        <v>0</v>
      </c>
      <c r="F37" s="25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57"/>
    </row>
    <row r="38" spans="1:31" s="34" customFormat="1" ht="51" customHeight="1">
      <c r="A38" s="16" t="s">
        <v>51</v>
      </c>
      <c r="B38" s="23"/>
      <c r="C38" s="29"/>
      <c r="D38" s="23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3"/>
      <c r="R38" s="24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17"/>
    </row>
    <row r="39" spans="1:31" s="34" customFormat="1" ht="34.5" customHeight="1">
      <c r="A39" s="35" t="s">
        <v>52</v>
      </c>
      <c r="B39" s="23"/>
      <c r="C39" s="29"/>
      <c r="D39" s="23"/>
      <c r="E39" s="25"/>
      <c r="F39" s="25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3"/>
      <c r="R39" s="24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17"/>
    </row>
    <row r="40" spans="1:31" s="34" customFormat="1" ht="18" customHeight="1">
      <c r="A40" s="16" t="s">
        <v>29</v>
      </c>
      <c r="B40" s="23">
        <f>B41+B42+B43+B44</f>
        <v>7034.262</v>
      </c>
      <c r="C40" s="23">
        <f>C41+C42+C43+C44</f>
        <v>7034.262</v>
      </c>
      <c r="D40" s="23">
        <f>D41+D42+D43+D44</f>
        <v>7034.259999999999</v>
      </c>
      <c r="E40" s="24">
        <f>(D40*100)/B40</f>
        <v>99.99997156773517</v>
      </c>
      <c r="F40" s="24">
        <f>(D40*100)/C40</f>
        <v>99.99997156773517</v>
      </c>
      <c r="G40" s="23">
        <f aca="true" t="shared" si="10" ref="G40:AD40">G41+G42+G43+G44</f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1406.852</v>
      </c>
      <c r="L40" s="23">
        <f t="shared" si="10"/>
        <v>1123.53</v>
      </c>
      <c r="M40" s="23">
        <f t="shared" si="10"/>
        <v>1406.85</v>
      </c>
      <c r="N40" s="23">
        <v>1420.81</v>
      </c>
      <c r="O40" s="23">
        <f t="shared" si="10"/>
        <v>1406.85</v>
      </c>
      <c r="P40" s="23">
        <f t="shared" si="10"/>
        <v>1676.21</v>
      </c>
      <c r="Q40" s="23">
        <f t="shared" si="10"/>
        <v>1406.85</v>
      </c>
      <c r="R40" s="23">
        <f t="shared" si="10"/>
        <v>1406.85</v>
      </c>
      <c r="S40" s="23">
        <f t="shared" si="10"/>
        <v>1406.86</v>
      </c>
      <c r="T40" s="23">
        <f t="shared" si="10"/>
        <v>1406.86</v>
      </c>
      <c r="U40" s="23">
        <f t="shared" si="10"/>
        <v>0</v>
      </c>
      <c r="V40" s="23">
        <f t="shared" si="10"/>
        <v>0</v>
      </c>
      <c r="W40" s="23">
        <f t="shared" si="10"/>
        <v>0</v>
      </c>
      <c r="X40" s="23">
        <f t="shared" si="10"/>
        <v>0</v>
      </c>
      <c r="Y40" s="23">
        <f t="shared" si="10"/>
        <v>0</v>
      </c>
      <c r="Z40" s="23">
        <f t="shared" si="10"/>
        <v>0</v>
      </c>
      <c r="AA40" s="23">
        <f t="shared" si="10"/>
        <v>0</v>
      </c>
      <c r="AB40" s="23">
        <f t="shared" si="10"/>
        <v>0</v>
      </c>
      <c r="AC40" s="23">
        <f t="shared" si="10"/>
        <v>0</v>
      </c>
      <c r="AD40" s="23">
        <f t="shared" si="10"/>
        <v>0</v>
      </c>
      <c r="AE40" s="17"/>
    </row>
    <row r="41" spans="1:31" s="34" customFormat="1" ht="18" customHeight="1">
      <c r="A41" s="35" t="s">
        <v>22</v>
      </c>
      <c r="B41" s="23"/>
      <c r="C41" s="29"/>
      <c r="D41" s="23"/>
      <c r="E41" s="25"/>
      <c r="F41" s="25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17"/>
    </row>
    <row r="42" spans="1:31" s="34" customFormat="1" ht="18" customHeight="1">
      <c r="A42" s="35" t="s">
        <v>23</v>
      </c>
      <c r="B42" s="23"/>
      <c r="C42" s="29"/>
      <c r="D42" s="23"/>
      <c r="E42" s="25"/>
      <c r="F42" s="25"/>
      <c r="G42" s="23"/>
      <c r="H42" s="23"/>
      <c r="I42" s="23"/>
      <c r="J42" s="23"/>
      <c r="K42" s="23"/>
      <c r="L42" s="23"/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17"/>
    </row>
    <row r="43" spans="1:31" s="34" customFormat="1" ht="18" customHeight="1">
      <c r="A43" s="35" t="s">
        <v>24</v>
      </c>
      <c r="B43" s="23"/>
      <c r="C43" s="29"/>
      <c r="D43" s="23"/>
      <c r="E43" s="25"/>
      <c r="F43" s="25"/>
      <c r="G43" s="23"/>
      <c r="H43" s="23"/>
      <c r="I43" s="23"/>
      <c r="J43" s="23"/>
      <c r="K43" s="23"/>
      <c r="L43" s="23"/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17"/>
    </row>
    <row r="44" spans="1:31" s="34" customFormat="1" ht="18" customHeight="1">
      <c r="A44" s="35" t="s">
        <v>25</v>
      </c>
      <c r="B44" s="23">
        <f>K44+M44+O44+Q44+S44</f>
        <v>7034.262</v>
      </c>
      <c r="C44" s="24">
        <f>G44+I44+K44+M44+O44+Q44+S44</f>
        <v>7034.262</v>
      </c>
      <c r="D44" s="24">
        <f>H44+J44+L44+N44+P44+R44+T44</f>
        <v>7034.259999999999</v>
      </c>
      <c r="E44" s="24">
        <f>(D44*100)/B44</f>
        <v>99.99997156773517</v>
      </c>
      <c r="F44" s="24">
        <f>(D44*100)/C44</f>
        <v>99.99997156773517</v>
      </c>
      <c r="G44" s="23">
        <v>0</v>
      </c>
      <c r="H44" s="23">
        <v>0</v>
      </c>
      <c r="I44" s="23">
        <v>0</v>
      </c>
      <c r="J44" s="23">
        <v>0</v>
      </c>
      <c r="K44" s="23">
        <v>1406.852</v>
      </c>
      <c r="L44" s="23">
        <v>1123.53</v>
      </c>
      <c r="M44" s="23">
        <v>1406.85</v>
      </c>
      <c r="N44" s="23">
        <v>1420.81</v>
      </c>
      <c r="O44" s="23">
        <v>1406.85</v>
      </c>
      <c r="P44" s="24">
        <v>1676.21</v>
      </c>
      <c r="Q44" s="23">
        <v>1406.85</v>
      </c>
      <c r="R44" s="24">
        <v>1406.85</v>
      </c>
      <c r="S44" s="23">
        <v>1406.86</v>
      </c>
      <c r="T44" s="23">
        <v>1406.86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50" t="s">
        <v>49</v>
      </c>
    </row>
    <row r="45" spans="1:31" s="19" customFormat="1" ht="16.5">
      <c r="A45" s="22" t="s">
        <v>30</v>
      </c>
      <c r="B45" s="27">
        <f>G45+I45+K45+M45+O45+Q45+S45+U45+W45+Y45+AA45+AC45</f>
        <v>7294.061999999999</v>
      </c>
      <c r="C45" s="23">
        <f>C46+C47+C48+C49</f>
        <v>7294.062</v>
      </c>
      <c r="D45" s="23">
        <f>D46+D47+D48+D49</f>
        <v>7294.0599999999995</v>
      </c>
      <c r="E45" s="24">
        <f>(D45*100)/B45</f>
        <v>99.999972580436</v>
      </c>
      <c r="F45" s="24">
        <f>(D45*100)/C45</f>
        <v>99.99997258043598</v>
      </c>
      <c r="G45" s="23">
        <f aca="true" t="shared" si="11" ref="G45:J49">G33+G27+G21+G14+G7</f>
        <v>0</v>
      </c>
      <c r="H45" s="23">
        <f t="shared" si="11"/>
        <v>0</v>
      </c>
      <c r="I45" s="23">
        <f t="shared" si="11"/>
        <v>0</v>
      </c>
      <c r="J45" s="23">
        <f t="shared" si="11"/>
        <v>0</v>
      </c>
      <c r="K45" s="23">
        <f aca="true" t="shared" si="12" ref="K45:T45">K33+K27+K21+K14+K7+K40</f>
        <v>1406.852</v>
      </c>
      <c r="L45" s="23">
        <f t="shared" si="12"/>
        <v>1123.53</v>
      </c>
      <c r="M45" s="23">
        <f t="shared" si="12"/>
        <v>1584.6499999999999</v>
      </c>
      <c r="N45" s="23">
        <f t="shared" si="12"/>
        <v>1470.81</v>
      </c>
      <c r="O45" s="23">
        <f t="shared" si="12"/>
        <v>1426.85</v>
      </c>
      <c r="P45" s="23">
        <f t="shared" si="12"/>
        <v>1696.21</v>
      </c>
      <c r="Q45" s="23">
        <f t="shared" si="12"/>
        <v>1406.85</v>
      </c>
      <c r="R45" s="23">
        <f t="shared" si="12"/>
        <v>1534.6499999999999</v>
      </c>
      <c r="S45" s="23">
        <f t="shared" si="12"/>
        <v>1406.86</v>
      </c>
      <c r="T45" s="23">
        <f t="shared" si="12"/>
        <v>1406.86</v>
      </c>
      <c r="U45" s="23">
        <f aca="true" t="shared" si="13" ref="U45:AD45">U33+U27+U21+U14+U7</f>
        <v>0</v>
      </c>
      <c r="V45" s="23">
        <f t="shared" si="13"/>
        <v>0</v>
      </c>
      <c r="W45" s="23">
        <f>W33+W27+W21+W14+W7</f>
        <v>0</v>
      </c>
      <c r="X45" s="23">
        <f t="shared" si="13"/>
        <v>0</v>
      </c>
      <c r="Y45" s="23">
        <f t="shared" si="13"/>
        <v>0</v>
      </c>
      <c r="Z45" s="23">
        <f t="shared" si="13"/>
        <v>0</v>
      </c>
      <c r="AA45" s="23">
        <f t="shared" si="13"/>
        <v>62</v>
      </c>
      <c r="AB45" s="23">
        <f t="shared" si="13"/>
        <v>62</v>
      </c>
      <c r="AC45" s="23">
        <f t="shared" si="13"/>
        <v>0</v>
      </c>
      <c r="AD45" s="23">
        <f t="shared" si="13"/>
        <v>0</v>
      </c>
      <c r="AE45" s="51"/>
    </row>
    <row r="46" spans="1:31" s="19" customFormat="1" ht="18" customHeight="1">
      <c r="A46" s="26" t="s">
        <v>22</v>
      </c>
      <c r="B46" s="27">
        <f>G46+I46+K46+M46+O46+Q46+S46+U46+W46+Y46+AA46+AC46</f>
        <v>0</v>
      </c>
      <c r="C46" s="24">
        <f>G46+I46+K46+M46+O46+Q46+S46+U46+W125</f>
        <v>0</v>
      </c>
      <c r="D46" s="24">
        <f>H46+J46+L46+N46+P46+R46+T46+V46+X46</f>
        <v>0</v>
      </c>
      <c r="E46" s="24">
        <v>0</v>
      </c>
      <c r="F46" s="24">
        <v>0</v>
      </c>
      <c r="G46" s="23">
        <f t="shared" si="11"/>
        <v>0</v>
      </c>
      <c r="H46" s="23">
        <f t="shared" si="11"/>
        <v>0</v>
      </c>
      <c r="I46" s="23">
        <f t="shared" si="11"/>
        <v>0</v>
      </c>
      <c r="J46" s="23">
        <f t="shared" si="11"/>
        <v>0</v>
      </c>
      <c r="K46" s="23">
        <f aca="true" t="shared" si="14" ref="K46:L48">K34+K28+K22+K15+K8</f>
        <v>0</v>
      </c>
      <c r="L46" s="23">
        <f t="shared" si="14"/>
        <v>0</v>
      </c>
      <c r="M46" s="23">
        <f aca="true" t="shared" si="15" ref="M46:AD46">M34+M28+M22+M15+M8</f>
        <v>0</v>
      </c>
      <c r="N46" s="23">
        <f t="shared" si="15"/>
        <v>0</v>
      </c>
      <c r="O46" s="23">
        <f t="shared" si="15"/>
        <v>0</v>
      </c>
      <c r="P46" s="23">
        <f t="shared" si="15"/>
        <v>0</v>
      </c>
      <c r="Q46" s="23">
        <f t="shared" si="15"/>
        <v>0</v>
      </c>
      <c r="R46" s="23">
        <f t="shared" si="15"/>
        <v>0</v>
      </c>
      <c r="S46" s="23">
        <f t="shared" si="15"/>
        <v>0</v>
      </c>
      <c r="T46" s="23">
        <f t="shared" si="15"/>
        <v>0</v>
      </c>
      <c r="U46" s="23">
        <f t="shared" si="15"/>
        <v>0</v>
      </c>
      <c r="V46" s="23">
        <f t="shared" si="15"/>
        <v>0</v>
      </c>
      <c r="W46" s="23">
        <v>0</v>
      </c>
      <c r="X46" s="23">
        <f t="shared" si="15"/>
        <v>0</v>
      </c>
      <c r="Y46" s="23">
        <f t="shared" si="15"/>
        <v>0</v>
      </c>
      <c r="Z46" s="23">
        <f t="shared" si="15"/>
        <v>0</v>
      </c>
      <c r="AA46" s="23">
        <f t="shared" si="15"/>
        <v>0</v>
      </c>
      <c r="AB46" s="23">
        <f t="shared" si="15"/>
        <v>0</v>
      </c>
      <c r="AC46" s="23">
        <f t="shared" si="15"/>
        <v>0</v>
      </c>
      <c r="AD46" s="23">
        <f t="shared" si="15"/>
        <v>0</v>
      </c>
      <c r="AE46" s="51"/>
    </row>
    <row r="47" spans="1:31" s="19" customFormat="1" ht="18" customHeight="1">
      <c r="A47" s="26" t="s">
        <v>23</v>
      </c>
      <c r="B47" s="27">
        <f>G47+I47+K47+M47+O47+Q47+S47+U47+W47+Y47+AA47+AC47</f>
        <v>259.8</v>
      </c>
      <c r="C47" s="24">
        <f>G47+I47+K47+M47+O47+Q47+S47+U47+W126+W47+Y47+AA47</f>
        <v>259.8</v>
      </c>
      <c r="D47" s="24">
        <f>H47+J47+L47+N47+P47+R47+T47+V47+X126+X47+Z47+AB47</f>
        <v>259.8</v>
      </c>
      <c r="E47" s="24">
        <f>(D47*100)/B47</f>
        <v>100</v>
      </c>
      <c r="F47" s="24">
        <f>(D47*100)/C47</f>
        <v>100</v>
      </c>
      <c r="G47" s="23">
        <f t="shared" si="11"/>
        <v>0</v>
      </c>
      <c r="H47" s="23">
        <f t="shared" si="11"/>
        <v>0</v>
      </c>
      <c r="I47" s="23">
        <f t="shared" si="11"/>
        <v>0</v>
      </c>
      <c r="J47" s="23">
        <f t="shared" si="11"/>
        <v>0</v>
      </c>
      <c r="K47" s="23">
        <f t="shared" si="14"/>
        <v>0</v>
      </c>
      <c r="L47" s="23">
        <f t="shared" si="14"/>
        <v>0</v>
      </c>
      <c r="M47" s="23">
        <f>M35+M29+M23+M9+M16</f>
        <v>177.8</v>
      </c>
      <c r="N47" s="23">
        <f aca="true" t="shared" si="16" ref="N47:AD47">N35+N29+N23+N16+N9</f>
        <v>50</v>
      </c>
      <c r="O47" s="23">
        <f t="shared" si="16"/>
        <v>20</v>
      </c>
      <c r="P47" s="23">
        <f t="shared" si="16"/>
        <v>20</v>
      </c>
      <c r="Q47" s="23">
        <f t="shared" si="16"/>
        <v>0</v>
      </c>
      <c r="R47" s="23">
        <f>R35+R29+R23+M16+R9</f>
        <v>127.8</v>
      </c>
      <c r="S47" s="23">
        <f t="shared" si="16"/>
        <v>0</v>
      </c>
      <c r="T47" s="23">
        <f t="shared" si="16"/>
        <v>0</v>
      </c>
      <c r="U47" s="23">
        <f t="shared" si="16"/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62</v>
      </c>
      <c r="AB47" s="23">
        <f t="shared" si="16"/>
        <v>62</v>
      </c>
      <c r="AC47" s="23">
        <f t="shared" si="16"/>
        <v>0</v>
      </c>
      <c r="AD47" s="23">
        <f t="shared" si="16"/>
        <v>0</v>
      </c>
      <c r="AE47" s="51"/>
    </row>
    <row r="48" spans="1:31" s="19" customFormat="1" ht="18" customHeight="1">
      <c r="A48" s="26" t="s">
        <v>24</v>
      </c>
      <c r="B48" s="27">
        <f>G48+I48+K48+M48+O48+Q48+S48+U48+W48+Y48+AA48+AC48</f>
        <v>0</v>
      </c>
      <c r="C48" s="24">
        <f>G48+I48+K48+M48+O48+Q48+S48+U48+W127</f>
        <v>0</v>
      </c>
      <c r="D48" s="24">
        <f>H48+J48+L48+N48+P48+R48+T48+V48+X48</f>
        <v>0</v>
      </c>
      <c r="E48" s="24">
        <v>0</v>
      </c>
      <c r="F48" s="24">
        <v>0</v>
      </c>
      <c r="G48" s="23">
        <f t="shared" si="11"/>
        <v>0</v>
      </c>
      <c r="H48" s="23">
        <f t="shared" si="11"/>
        <v>0</v>
      </c>
      <c r="I48" s="23">
        <f t="shared" si="11"/>
        <v>0</v>
      </c>
      <c r="J48" s="23">
        <f t="shared" si="11"/>
        <v>0</v>
      </c>
      <c r="K48" s="23">
        <f t="shared" si="14"/>
        <v>0</v>
      </c>
      <c r="L48" s="23">
        <f t="shared" si="14"/>
        <v>0</v>
      </c>
      <c r="M48" s="23">
        <f aca="true" t="shared" si="17" ref="M48:AD48">M36+M30+M24+M17+M10</f>
        <v>0</v>
      </c>
      <c r="N48" s="23">
        <f t="shared" si="17"/>
        <v>0</v>
      </c>
      <c r="O48" s="23">
        <f t="shared" si="17"/>
        <v>0</v>
      </c>
      <c r="P48" s="23">
        <f t="shared" si="17"/>
        <v>0</v>
      </c>
      <c r="Q48" s="23">
        <f t="shared" si="17"/>
        <v>0</v>
      </c>
      <c r="R48" s="23">
        <f t="shared" si="17"/>
        <v>0</v>
      </c>
      <c r="S48" s="23">
        <f t="shared" si="17"/>
        <v>0</v>
      </c>
      <c r="T48" s="23">
        <f t="shared" si="17"/>
        <v>0</v>
      </c>
      <c r="U48" s="23">
        <f t="shared" si="17"/>
        <v>0</v>
      </c>
      <c r="V48" s="23">
        <f t="shared" si="17"/>
        <v>0</v>
      </c>
      <c r="W48" s="23">
        <f t="shared" si="17"/>
        <v>0</v>
      </c>
      <c r="X48" s="23">
        <f t="shared" si="17"/>
        <v>0</v>
      </c>
      <c r="Y48" s="23">
        <f t="shared" si="17"/>
        <v>0</v>
      </c>
      <c r="Z48" s="23">
        <f t="shared" si="17"/>
        <v>0</v>
      </c>
      <c r="AA48" s="23">
        <f t="shared" si="17"/>
        <v>0</v>
      </c>
      <c r="AB48" s="23">
        <f t="shared" si="17"/>
        <v>0</v>
      </c>
      <c r="AC48" s="23">
        <f t="shared" si="17"/>
        <v>0</v>
      </c>
      <c r="AD48" s="23">
        <f t="shared" si="17"/>
        <v>0</v>
      </c>
      <c r="AE48" s="51"/>
    </row>
    <row r="49" spans="1:31" s="19" customFormat="1" ht="18" customHeight="1">
      <c r="A49" s="26" t="s">
        <v>25</v>
      </c>
      <c r="B49" s="27">
        <f>G49+I49+K49+M49+O49+Q49+S49+U49+W49+Y49+AA49+AC49</f>
        <v>7034.262</v>
      </c>
      <c r="C49" s="24">
        <f>G49+I49+K49+M49+O49+Q49+S49+U49+W128</f>
        <v>7034.262</v>
      </c>
      <c r="D49" s="24">
        <f>H49+J49+L49+N49+P49+R49+T49+V49+X128</f>
        <v>7034.259999999999</v>
      </c>
      <c r="E49" s="24">
        <f>(D49*100)/B49</f>
        <v>99.99997156773517</v>
      </c>
      <c r="F49" s="24">
        <f>(D49*100)/C49</f>
        <v>99.99997156773517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>K44+K37+K31+K25+K18+K11</f>
        <v>1406.852</v>
      </c>
      <c r="L49" s="23">
        <f>L44+L37+L31+L25+L18+L11</f>
        <v>1123.53</v>
      </c>
      <c r="M49" s="23">
        <f>M44+M37+M31+M25+M18+M11</f>
        <v>1406.85</v>
      </c>
      <c r="N49" s="23">
        <f aca="true" t="shared" si="18" ref="N49:AD49">N44+N37+N31+N25+N18+N11</f>
        <v>1420.81</v>
      </c>
      <c r="O49" s="23">
        <f t="shared" si="18"/>
        <v>1406.85</v>
      </c>
      <c r="P49" s="23">
        <v>1676.21</v>
      </c>
      <c r="Q49" s="23">
        <f t="shared" si="18"/>
        <v>1406.85</v>
      </c>
      <c r="R49" s="23">
        <v>1406.85</v>
      </c>
      <c r="S49" s="23">
        <f t="shared" si="18"/>
        <v>1406.86</v>
      </c>
      <c r="T49" s="23">
        <f t="shared" si="18"/>
        <v>1406.86</v>
      </c>
      <c r="U49" s="23">
        <f t="shared" si="18"/>
        <v>0</v>
      </c>
      <c r="V49" s="23">
        <f t="shared" si="18"/>
        <v>0</v>
      </c>
      <c r="W49" s="23">
        <f t="shared" si="18"/>
        <v>0</v>
      </c>
      <c r="X49" s="23">
        <f t="shared" si="18"/>
        <v>0</v>
      </c>
      <c r="Y49" s="23">
        <f t="shared" si="18"/>
        <v>0</v>
      </c>
      <c r="Z49" s="23">
        <f t="shared" si="18"/>
        <v>0</v>
      </c>
      <c r="AA49" s="23">
        <f t="shared" si="18"/>
        <v>0</v>
      </c>
      <c r="AB49" s="23">
        <f t="shared" si="18"/>
        <v>0</v>
      </c>
      <c r="AC49" s="23">
        <f t="shared" si="18"/>
        <v>0</v>
      </c>
      <c r="AD49" s="23">
        <f t="shared" si="18"/>
        <v>0</v>
      </c>
      <c r="AE49" s="52"/>
    </row>
    <row r="50" spans="1:31" ht="35.25" customHeight="1">
      <c r="A50" s="8"/>
      <c r="B50" s="3"/>
      <c r="F50" s="1"/>
      <c r="R50" s="3"/>
      <c r="AD50" s="2"/>
      <c r="AE50" s="1"/>
    </row>
    <row r="51" spans="1:43" ht="35.25" customHeight="1">
      <c r="A51" s="44" t="s">
        <v>43</v>
      </c>
      <c r="B51" s="45"/>
      <c r="C51" s="45"/>
      <c r="D51" s="45"/>
      <c r="E51" s="8"/>
      <c r="G51" s="3"/>
      <c r="H51" s="3"/>
      <c r="I51" s="3"/>
      <c r="J51" s="3"/>
      <c r="K51" s="3"/>
      <c r="L51" s="3"/>
      <c r="M51" s="3"/>
      <c r="N51" s="3"/>
      <c r="O51" s="3"/>
      <c r="P51" s="4"/>
      <c r="Q51" s="3"/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</row>
    <row r="52" spans="1:43" ht="19.5" customHeight="1">
      <c r="A52" s="46" t="s">
        <v>46</v>
      </c>
      <c r="B52" s="46"/>
      <c r="C52" s="46"/>
      <c r="D52" s="46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4"/>
      <c r="Q52" s="3"/>
      <c r="R52" s="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</row>
    <row r="53" spans="2:43" ht="24.75" customHeight="1">
      <c r="B53" s="8"/>
      <c r="C53" s="8"/>
      <c r="D53" s="8"/>
      <c r="F53" s="2"/>
      <c r="G53" s="3"/>
      <c r="H53" s="3"/>
      <c r="I53" s="3"/>
      <c r="J53" s="3"/>
      <c r="K53" s="3"/>
      <c r="L53" s="3"/>
      <c r="M53" s="3"/>
      <c r="N53" s="3"/>
      <c r="O53" s="3"/>
      <c r="P53" s="4"/>
      <c r="Q53" s="3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</row>
    <row r="54" spans="2:6" ht="19.5" customHeight="1">
      <c r="B54" s="44"/>
      <c r="C54" s="44"/>
      <c r="D54" s="44"/>
      <c r="E54" s="44"/>
      <c r="F54" s="44"/>
    </row>
    <row r="55" spans="1:6" ht="48.75" customHeight="1">
      <c r="A55" s="2" t="s">
        <v>47</v>
      </c>
      <c r="C55" s="2"/>
      <c r="D55" s="2"/>
      <c r="E55" s="2"/>
      <c r="F55" s="2"/>
    </row>
    <row r="56" spans="2:6" ht="18.75">
      <c r="B56" s="44"/>
      <c r="C56" s="44"/>
      <c r="D56" s="44"/>
      <c r="E56" s="44"/>
      <c r="F56" s="2"/>
    </row>
  </sheetData>
  <sheetProtection/>
  <mergeCells count="27">
    <mergeCell ref="S1:T1"/>
    <mergeCell ref="U1:V1"/>
    <mergeCell ref="C1:C2"/>
    <mergeCell ref="D1:D2"/>
    <mergeCell ref="AE32:AE37"/>
    <mergeCell ref="AE6:AE11"/>
    <mergeCell ref="AE14:AE18"/>
    <mergeCell ref="B54:F54"/>
    <mergeCell ref="AC1:AD1"/>
    <mergeCell ref="AE1:AE2"/>
    <mergeCell ref="Y1:Z1"/>
    <mergeCell ref="AE44:AE49"/>
    <mergeCell ref="B56:E56"/>
    <mergeCell ref="K1:L1"/>
    <mergeCell ref="M1:N1"/>
    <mergeCell ref="B1:B2"/>
    <mergeCell ref="W1:X1"/>
    <mergeCell ref="A1:A2"/>
    <mergeCell ref="E1:F1"/>
    <mergeCell ref="G1:H1"/>
    <mergeCell ref="A51:D51"/>
    <mergeCell ref="A52:D52"/>
    <mergeCell ref="A4:AE4"/>
    <mergeCell ref="O1:P1"/>
    <mergeCell ref="Q1:R1"/>
    <mergeCell ref="I1:J1"/>
    <mergeCell ref="AA1:AB1"/>
  </mergeCells>
  <printOptions horizontalCentered="1"/>
  <pageMargins left="0" right="0" top="0.1968503937007874" bottom="0.1968503937007874" header="0.1968503937007874" footer="0.1968503937007874"/>
  <pageSetup fitToHeight="0" fitToWidth="2" horizontalDpi="600" verticalDpi="600" orientation="landscape" paperSize="9" scale="5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PavlenkoNG</cp:lastModifiedBy>
  <cp:lastPrinted>2014-12-02T07:21:59Z</cp:lastPrinted>
  <dcterms:created xsi:type="dcterms:W3CDTF">1996-10-08T23:32:33Z</dcterms:created>
  <dcterms:modified xsi:type="dcterms:W3CDTF">2014-12-02T07:31:43Z</dcterms:modified>
  <cp:category/>
  <cp:version/>
  <cp:contentType/>
  <cp:contentStatus/>
</cp:coreProperties>
</file>